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Julio_Datos\000. Dsilvatica_referencia 2.2\00. ms_Tablas_Figuras\Tablas\"/>
    </mc:Choice>
  </mc:AlternateContent>
  <xr:revisionPtr revIDLastSave="0" documentId="13_ncr:1_{05DAD3DE-ECE9-4B8F-8BBB-CAD2547FD7F0}" xr6:coauthVersionLast="46" xr6:coauthVersionMax="46" xr10:uidLastSave="{00000000-0000-0000-0000-000000000000}"/>
  <bookViews>
    <workbookView xWindow="19725" yWindow="3480" windowWidth="28920" windowHeight="16170" tabRatio="500" xr2:uid="{00000000-000D-0000-FFFF-FFFF00000000}"/>
  </bookViews>
  <sheets>
    <sheet name="Table 3" sheetId="6" r:id="rId1"/>
  </sheets>
  <definedNames>
    <definedName name="_xlnm.Print_Area" localSheetId="0">'Table 3'!$A$1:$K$23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4" i="6" l="1"/>
  <c r="J5" i="6" s="1"/>
  <c r="K19" i="6"/>
  <c r="J10" i="6"/>
  <c r="I10" i="6"/>
  <c r="H10" i="6"/>
  <c r="G10" i="6"/>
  <c r="F10" i="6"/>
  <c r="E10" i="6"/>
  <c r="D10" i="6"/>
  <c r="C10" i="6"/>
  <c r="B10" i="6"/>
  <c r="K6" i="6"/>
  <c r="I7" i="6" s="1"/>
  <c r="K10" i="6" l="1"/>
  <c r="B7" i="6"/>
  <c r="J7" i="6"/>
  <c r="C7" i="6"/>
  <c r="D7" i="6"/>
  <c r="C5" i="6"/>
  <c r="D5" i="6"/>
  <c r="E5" i="6"/>
  <c r="G5" i="6"/>
  <c r="H5" i="6"/>
  <c r="I5" i="6"/>
  <c r="F5" i="6"/>
  <c r="B5" i="6"/>
  <c r="G7" i="6"/>
  <c r="E7" i="6"/>
  <c r="F7" i="6"/>
  <c r="H7" i="6"/>
  <c r="K5" i="6" l="1"/>
  <c r="K7" i="6"/>
</calcChain>
</file>

<file path=xl/sharedStrings.xml><?xml version="1.0" encoding="utf-8"?>
<sst xmlns="http://schemas.openxmlformats.org/spreadsheetml/2006/main" count="116" uniqueCount="94">
  <si>
    <t>Total</t>
  </si>
  <si>
    <t>ChrX</t>
  </si>
  <si>
    <t>Chr1</t>
  </si>
  <si>
    <t>Chr2</t>
  </si>
  <si>
    <t>Chr3</t>
  </si>
  <si>
    <t>Chr4</t>
  </si>
  <si>
    <t>Chr5</t>
  </si>
  <si>
    <t>Chr6</t>
  </si>
  <si>
    <t>ChrU1</t>
  </si>
  <si>
    <t>Minor scaffolds</t>
  </si>
  <si>
    <t>26 (6)</t>
  </si>
  <si>
    <t>62 (12)</t>
  </si>
  <si>
    <t>46 (5)</t>
  </si>
  <si>
    <t>32 (2)</t>
  </si>
  <si>
    <t>32 (13)</t>
  </si>
  <si>
    <t>50 (8)</t>
  </si>
  <si>
    <t>25 (3)</t>
  </si>
  <si>
    <t>20 (8)</t>
  </si>
  <si>
    <t>277 (31)</t>
  </si>
  <si>
    <t>570 (88)</t>
  </si>
  <si>
    <t xml:space="preserve">      Gr</t>
  </si>
  <si>
    <t>4 (1)</t>
  </si>
  <si>
    <t>25 (10)</t>
  </si>
  <si>
    <t>17 (3)</t>
  </si>
  <si>
    <t>11 (0)</t>
  </si>
  <si>
    <t>18 (9)</t>
  </si>
  <si>
    <t>15 (4)</t>
  </si>
  <si>
    <t>3 (1)</t>
  </si>
  <si>
    <t>31 (6)</t>
  </si>
  <si>
    <t xml:space="preserve">      IR</t>
  </si>
  <si>
    <t>13 (3)</t>
  </si>
  <si>
    <t>34 (2)</t>
  </si>
  <si>
    <t>28 (2)</t>
  </si>
  <si>
    <t>18 (2)</t>
  </si>
  <si>
    <t>11 (4)</t>
  </si>
  <si>
    <t>34 (4)</t>
  </si>
  <si>
    <t>11 (1)</t>
  </si>
  <si>
    <t>17 (7)</t>
  </si>
  <si>
    <t>245 (25)</t>
  </si>
  <si>
    <t>411 (50)</t>
  </si>
  <si>
    <t xml:space="preserve">      iGluR</t>
  </si>
  <si>
    <t>9 (2)</t>
  </si>
  <si>
    <t>3 (0)</t>
  </si>
  <si>
    <t>1 (0)</t>
  </si>
  <si>
    <t>4 (0)</t>
  </si>
  <si>
    <t>0 (0)</t>
  </si>
  <si>
    <t>25 (2)</t>
  </si>
  <si>
    <t>0 (0, 4)</t>
  </si>
  <si>
    <t>3 (15, 25)</t>
  </si>
  <si>
    <t>3 (12, 17)</t>
  </si>
  <si>
    <t>2 (4, 11)</t>
  </si>
  <si>
    <t>1 (8, 18)</t>
  </si>
  <si>
    <t>1 (9, 15)</t>
  </si>
  <si>
    <t>2 (5, 9)</t>
  </si>
  <si>
    <t>1 (3, 3)</t>
  </si>
  <si>
    <t>4 (17, 30)</t>
  </si>
  <si>
    <r>
      <t xml:space="preserve">         </t>
    </r>
    <r>
      <rPr>
        <i/>
        <sz val="11"/>
        <color theme="1"/>
        <rFont val="Calibri"/>
        <family val="2"/>
      </rPr>
      <t>C</t>
    </r>
    <r>
      <rPr>
        <vertAlign val="subscript"/>
        <sz val="11"/>
        <color theme="1"/>
        <rFont val="Calibri"/>
        <family val="2"/>
      </rPr>
      <t>ST</t>
    </r>
  </si>
  <si>
    <t>na</t>
  </si>
  <si>
    <r>
      <rPr>
        <sz val="11"/>
        <color rgb="FF000000"/>
        <rFont val="Calibri"/>
        <family val="2"/>
      </rPr>
      <t xml:space="preserve">         Mann-Whitney test; </t>
    </r>
    <r>
      <rPr>
        <i/>
        <sz val="11"/>
        <color rgb="FF000000"/>
        <rFont val="Calibri"/>
        <family val="2"/>
      </rPr>
      <t>p</t>
    </r>
    <r>
      <rPr>
        <sz val="11"/>
        <color rgb="FF000000"/>
        <rFont val="Calibri"/>
        <family val="2"/>
      </rPr>
      <t>-value</t>
    </r>
  </si>
  <si>
    <t>***</t>
  </si>
  <si>
    <t>*</t>
  </si>
  <si>
    <t>0 (0, 10)</t>
  </si>
  <si>
    <t>7 (19, 32)</t>
  </si>
  <si>
    <t>5 (11, 28)</t>
  </si>
  <si>
    <t>2 (5, 16)</t>
  </si>
  <si>
    <t>1 (2, 9)</t>
  </si>
  <si>
    <t>5 (21, 32)</t>
  </si>
  <si>
    <t>1 (2, 11)</t>
  </si>
  <si>
    <t>2 (8, 13)</t>
  </si>
  <si>
    <t>34 (83, 229)</t>
  </si>
  <si>
    <t>ns</t>
  </si>
  <si>
    <t>Length (Mb)</t>
  </si>
  <si>
    <t>Genome Fraction</t>
  </si>
  <si>
    <t>Total number of genes</t>
  </si>
  <si>
    <r>
      <t xml:space="preserve">   Gene density</t>
    </r>
    <r>
      <rPr>
        <vertAlign val="superscript"/>
        <sz val="11"/>
        <color theme="1"/>
        <rFont val="Calibri"/>
        <family val="2"/>
      </rPr>
      <t>a</t>
    </r>
  </si>
  <si>
    <r>
      <rPr>
        <vertAlign val="superscript"/>
        <sz val="11"/>
        <color theme="1"/>
        <rFont val="Calibri"/>
        <family val="2"/>
      </rPr>
      <t>a</t>
    </r>
    <r>
      <rPr>
        <sz val="11"/>
        <color theme="1"/>
        <rFont val="Calibri"/>
        <family val="2"/>
      </rPr>
      <t>Fraction of genes in the chromosome</t>
    </r>
  </si>
  <si>
    <r>
      <t>Total number of chemoreceptors</t>
    </r>
    <r>
      <rPr>
        <vertAlign val="superscript"/>
        <sz val="11"/>
        <color theme="1"/>
        <rFont val="Calibri"/>
        <family val="2"/>
      </rPr>
      <t>b</t>
    </r>
  </si>
  <si>
    <r>
      <rPr>
        <vertAlign val="superscript"/>
        <sz val="11"/>
        <color theme="1"/>
        <rFont val="Calibri"/>
        <family val="2"/>
      </rPr>
      <t>b</t>
    </r>
    <r>
      <rPr>
        <sz val="11"/>
        <color theme="1"/>
        <rFont val="Calibri"/>
        <family val="2"/>
      </rPr>
      <t xml:space="preserve">Gr, Ir and iGluR genes identified in </t>
    </r>
    <r>
      <rPr>
        <i/>
        <sz val="11"/>
        <color theme="1"/>
        <rFont val="Calibri"/>
        <family val="2"/>
      </rPr>
      <t xml:space="preserve">D. silvatica </t>
    </r>
    <r>
      <rPr>
        <sz val="11"/>
        <color theme="1"/>
        <rFont val="Calibri"/>
        <family val="2"/>
      </rPr>
      <t>genome; in parenthesis the number of incomplete genes</t>
    </r>
  </si>
  <si>
    <r>
      <rPr>
        <vertAlign val="superscript"/>
        <sz val="11"/>
        <color theme="1"/>
        <rFont val="Calibri"/>
        <family val="2"/>
      </rPr>
      <t>c</t>
    </r>
    <r>
      <rPr>
        <sz val="11"/>
        <color theme="1"/>
        <rFont val="Calibri"/>
        <family val="2"/>
      </rPr>
      <t>Fraction of chemoreceptor genes in the chromosome</t>
    </r>
  </si>
  <si>
    <r>
      <t>10 (2</t>
    </r>
    <r>
      <rPr>
        <vertAlign val="superscript"/>
        <sz val="11"/>
        <color rgb="FF000000"/>
        <rFont val="Calibri"/>
        <family val="2"/>
      </rPr>
      <t>d</t>
    </r>
    <r>
      <rPr>
        <sz val="11"/>
        <color rgb="FF000000"/>
        <rFont val="Calibri"/>
        <family val="2"/>
      </rPr>
      <t>)</t>
    </r>
  </si>
  <si>
    <r>
      <t>134 (36</t>
    </r>
    <r>
      <rPr>
        <vertAlign val="superscript"/>
        <sz val="11"/>
        <color rgb="FF000000"/>
        <rFont val="Calibri"/>
        <family val="2"/>
      </rPr>
      <t>d</t>
    </r>
    <r>
      <rPr>
        <sz val="11"/>
        <color rgb="FF000000"/>
        <rFont val="Calibri"/>
        <family val="2"/>
      </rPr>
      <t>)</t>
    </r>
  </si>
  <si>
    <r>
      <rPr>
        <vertAlign val="superscript"/>
        <sz val="11"/>
        <color theme="1"/>
        <rFont val="Calibri"/>
        <family val="2"/>
      </rPr>
      <t>d</t>
    </r>
    <r>
      <rPr>
        <sz val="11"/>
        <color theme="1"/>
        <rFont val="Calibri"/>
        <family val="2"/>
      </rPr>
      <t>One incomplete copy is a pseudogene</t>
    </r>
  </si>
  <si>
    <r>
      <t xml:space="preserve">Clusters of </t>
    </r>
    <r>
      <rPr>
        <i/>
        <sz val="11"/>
        <color theme="1"/>
        <rFont val="Calibri"/>
        <family val="2"/>
      </rPr>
      <t>Gr</t>
    </r>
    <r>
      <rPr>
        <sz val="11"/>
        <color theme="1"/>
        <rFont val="Calibri"/>
        <family val="2"/>
      </rPr>
      <t xml:space="preserve"> genes</t>
    </r>
  </si>
  <si>
    <r>
      <t xml:space="preserve">      Analysed</t>
    </r>
    <r>
      <rPr>
        <vertAlign val="superscript"/>
        <sz val="11"/>
        <color theme="1"/>
        <rFont val="Calibri"/>
        <family val="2"/>
      </rPr>
      <t>e</t>
    </r>
  </si>
  <si>
    <r>
      <rPr>
        <vertAlign val="superscript"/>
        <sz val="11"/>
        <color theme="1"/>
        <rFont val="Calibri"/>
        <family val="2"/>
      </rPr>
      <t>e</t>
    </r>
    <r>
      <rPr>
        <sz val="11"/>
        <color theme="1"/>
        <rFont val="Calibri"/>
        <family val="2"/>
      </rPr>
      <t>Number of clusters analyzed (some short incomplete genes were excluded from the analysis). The values in parenthesis indicate the number of family members in clusters and the total number of family members in the scaffold</t>
    </r>
  </si>
  <si>
    <r>
      <t xml:space="preserve">Clusters of </t>
    </r>
    <r>
      <rPr>
        <i/>
        <sz val="11"/>
        <color theme="1"/>
        <rFont val="Calibri"/>
        <family val="2"/>
      </rPr>
      <t>Ir</t>
    </r>
    <r>
      <rPr>
        <sz val="11"/>
        <color theme="1"/>
        <rFont val="Calibri"/>
        <family val="2"/>
      </rPr>
      <t xml:space="preserve"> genes</t>
    </r>
  </si>
  <si>
    <r>
      <t>17 (73, 132)</t>
    </r>
    <r>
      <rPr>
        <vertAlign val="superscript"/>
        <sz val="11"/>
        <color theme="1"/>
        <rFont val="Calibri"/>
        <family val="2"/>
      </rPr>
      <t>f</t>
    </r>
  </si>
  <si>
    <r>
      <t>57 (151, 380)</t>
    </r>
    <r>
      <rPr>
        <vertAlign val="superscript"/>
        <sz val="11"/>
        <color theme="1"/>
        <rFont val="Calibri"/>
        <family val="2"/>
      </rPr>
      <t>g</t>
    </r>
  </si>
  <si>
    <r>
      <rPr>
        <vertAlign val="superscript"/>
        <sz val="11"/>
        <color theme="1"/>
        <rFont val="Calibri"/>
        <family val="2"/>
      </rPr>
      <t>f</t>
    </r>
    <r>
      <rPr>
        <sz val="11"/>
        <color theme="1"/>
        <rFont val="Calibri"/>
        <family val="2"/>
      </rPr>
      <t xml:space="preserve">Two partial </t>
    </r>
    <r>
      <rPr>
        <i/>
        <sz val="11"/>
        <color theme="1"/>
        <rFont val="Calibri"/>
        <family val="2"/>
      </rPr>
      <t>Gr</t>
    </r>
    <r>
      <rPr>
        <sz val="11"/>
        <color theme="1"/>
        <rFont val="Calibri"/>
        <family val="2"/>
      </rPr>
      <t xml:space="preserve"> copies were excluded from the analyses</t>
    </r>
  </si>
  <si>
    <r>
      <rPr>
        <vertAlign val="superscript"/>
        <sz val="11"/>
        <color theme="1"/>
        <rFont val="Calibri"/>
        <family val="2"/>
      </rPr>
      <t>g</t>
    </r>
    <r>
      <rPr>
        <sz val="11"/>
        <color theme="1"/>
        <rFont val="Calibri"/>
        <family val="2"/>
      </rPr>
      <t xml:space="preserve">Thirty-one partial </t>
    </r>
    <r>
      <rPr>
        <i/>
        <sz val="11"/>
        <color theme="1"/>
        <rFont val="Calibri"/>
        <family val="2"/>
      </rPr>
      <t>Ir</t>
    </r>
    <r>
      <rPr>
        <sz val="11"/>
        <color theme="1"/>
        <rFont val="Calibri"/>
        <family val="2"/>
      </rPr>
      <t xml:space="preserve"> copies were excluded from the analyses</t>
    </r>
  </si>
  <si>
    <t xml:space="preserve">      Analysed</t>
  </si>
  <si>
    <t>na,  Not applicable; *, p &lt; 0.05;  **, p &lt; 0.01; ***, p &lt; 0.001; ns, not significant</t>
  </si>
  <si>
    <t>Table 3. Chromosomal level statistics</t>
  </si>
  <si>
    <r>
      <t xml:space="preserve">   Chromosomal gene density</t>
    </r>
    <r>
      <rPr>
        <vertAlign val="superscript"/>
        <sz val="11"/>
        <color theme="1"/>
        <rFont val="Calibri"/>
        <family val="2"/>
      </rPr>
      <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</si>
</sst>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
  </numFmts>
  <fonts count="12" x14ac:knownFonts="1">
    <font>
      <sz val="10"/>
      <color rgb="FF000000"/>
      <name val="Arial"/>
      <charset val="1"/>
    </font>
    <font>
      <sz val="11"/>
      <color theme="1"/>
      <name val="Calibri"/>
      <family val="2"/>
      <scheme val="minor"/>
    </font>
    <font>
      <sz val="11"/>
      <color rgb="FF000000"/>
      <name val="Calibri"/>
      <family val="2"/>
    </font>
    <font>
      <i/>
      <sz val="11"/>
      <color rgb="FF000000"/>
      <name val="Calibri"/>
      <family val="2"/>
    </font>
    <font>
      <sz val="11"/>
      <color rgb="FF000000"/>
      <name val="Calibri"/>
      <family val="2"/>
    </font>
    <font>
      <b/>
      <sz val="11"/>
      <color theme="1"/>
      <name val="Calibri"/>
      <family val="2"/>
    </font>
    <font>
      <b/>
      <sz val="11"/>
      <color theme="1"/>
      <name val="Arial"/>
      <family val="2"/>
    </font>
    <font>
      <sz val="11"/>
      <color theme="1"/>
      <name val="Calibri"/>
      <family val="2"/>
    </font>
    <font>
      <vertAlign val="superscript"/>
      <sz val="11"/>
      <color theme="1"/>
      <name val="Calibri"/>
      <family val="2"/>
    </font>
    <font>
      <vertAlign val="superscript"/>
      <sz val="11"/>
      <color rgb="FF000000"/>
      <name val="Calibri"/>
      <family val="2"/>
    </font>
    <font>
      <i/>
      <sz val="11"/>
      <color theme="1"/>
      <name val="Calibri"/>
      <family val="2"/>
    </font>
    <font>
      <vertAlign val="subscript"/>
      <sz val="11"/>
      <color theme="1"/>
      <name val="Calibri"/>
      <family val="2"/>
    </font>
  </fonts>
  <fills count="4">
    <fill>
      <patternFill patternType="none"/>
    </fill>
    <fill>
      <patternFill patternType="gray125"/>
    </fill>
    <fill>
      <patternFill patternType="solid">
        <fgColor theme="2" tint="-0.14999847407452621"/>
        <bgColor indexed="64"/>
      </patternFill>
    </fill>
    <fill>
      <patternFill patternType="solid">
        <fgColor theme="2"/>
        <bgColor rgb="FFD9D9D9"/>
      </patternFill>
    </fill>
  </fills>
  <borders count="6">
    <border>
      <left/>
      <right/>
      <top/>
      <bottom/>
      <diagonal/>
    </border>
    <border>
      <left/>
      <right/>
      <top style="medium">
        <color rgb="FF6AA84F"/>
      </top>
      <bottom style="medium">
        <color rgb="FF6AA84F"/>
      </bottom>
      <diagonal/>
    </border>
    <border>
      <left/>
      <right/>
      <top/>
      <bottom style="thin">
        <color auto="1"/>
      </bottom>
      <diagonal/>
    </border>
    <border>
      <left/>
      <right/>
      <top style="medium">
        <color rgb="FF6AA84F"/>
      </top>
      <bottom/>
      <diagonal/>
    </border>
    <border>
      <left/>
      <right/>
      <top/>
      <bottom style="medium">
        <color rgb="FF6AA84F"/>
      </bottom>
      <diagonal/>
    </border>
    <border>
      <left/>
      <right/>
      <top/>
      <bottom style="thin">
        <color rgb="FF000000"/>
      </bottom>
      <diagonal/>
    </border>
  </borders>
  <cellStyleXfs count="1">
    <xf numFmtId="0" fontId="0" fillId="0" borderId="0"/>
  </cellStyleXfs>
  <cellXfs count="31">
    <xf numFmtId="0" fontId="0" fillId="0" borderId="0" xfId="0"/>
    <xf numFmtId="0" fontId="5" fillId="0" borderId="0" xfId="0" applyFont="1"/>
    <xf numFmtId="0" fontId="7" fillId="0" borderId="3" xfId="0" applyFont="1" applyBorder="1"/>
    <xf numFmtId="0" fontId="7" fillId="0" borderId="1" xfId="0" applyFont="1" applyBorder="1"/>
    <xf numFmtId="0" fontId="7" fillId="0" borderId="4" xfId="0" applyFont="1" applyBorder="1"/>
    <xf numFmtId="0" fontId="5" fillId="2" borderId="0" xfId="0" applyFont="1" applyFill="1" applyAlignment="1">
      <alignment horizontal="center"/>
    </xf>
    <xf numFmtId="0" fontId="7" fillId="0" borderId="0" xfId="0" applyFont="1" applyAlignment="1">
      <alignment horizontal="left"/>
    </xf>
    <xf numFmtId="3" fontId="4" fillId="0" borderId="0" xfId="0" applyNumberFormat="1" applyFont="1" applyAlignment="1">
      <alignment horizontal="center"/>
    </xf>
    <xf numFmtId="0" fontId="7" fillId="0" borderId="0" xfId="0" applyFont="1"/>
    <xf numFmtId="10" fontId="4" fillId="0" borderId="0" xfId="0" applyNumberFormat="1" applyFont="1" applyAlignment="1">
      <alignment horizontal="center"/>
    </xf>
    <xf numFmtId="0" fontId="4" fillId="0" borderId="0" xfId="0" applyFont="1" applyAlignment="1">
      <alignment horizontal="center"/>
    </xf>
    <xf numFmtId="9" fontId="4" fillId="0" borderId="0" xfId="0" applyNumberFormat="1" applyFont="1" applyAlignment="1">
      <alignment horizontal="center"/>
    </xf>
    <xf numFmtId="0" fontId="0" fillId="0" borderId="0" xfId="0" applyAlignment="1">
      <alignment horizontal="center"/>
    </xf>
    <xf numFmtId="0" fontId="7" fillId="0" borderId="0" xfId="0" applyFont="1" applyAlignment="1">
      <alignment horizontal="center"/>
    </xf>
    <xf numFmtId="0" fontId="0" fillId="0" borderId="2" xfId="0" applyBorder="1"/>
    <xf numFmtId="0" fontId="0" fillId="0" borderId="2" xfId="0" applyBorder="1" applyAlignment="1">
      <alignment horizontal="center"/>
    </xf>
    <xf numFmtId="164" fontId="7" fillId="0" borderId="0" xfId="0" applyNumberFormat="1" applyFont="1" applyAlignment="1">
      <alignment horizontal="center"/>
    </xf>
    <xf numFmtId="165" fontId="7" fillId="0" borderId="0" xfId="0" applyNumberFormat="1" applyFont="1" applyAlignment="1">
      <alignment horizontal="center"/>
    </xf>
    <xf numFmtId="166" fontId="7" fillId="0" borderId="2" xfId="0" applyNumberFormat="1" applyFont="1" applyBorder="1" applyAlignment="1">
      <alignment horizontal="center"/>
    </xf>
    <xf numFmtId="0" fontId="7" fillId="0" borderId="2" xfId="0" applyFont="1" applyBorder="1" applyAlignment="1">
      <alignment horizontal="center"/>
    </xf>
    <xf numFmtId="166" fontId="7" fillId="0" borderId="0" xfId="0" applyNumberFormat="1" applyFont="1" applyAlignment="1">
      <alignment horizontal="center"/>
    </xf>
    <xf numFmtId="0" fontId="1" fillId="3" borderId="0" xfId="0" applyFont="1" applyFill="1" applyAlignment="1">
      <alignment horizontal="center"/>
    </xf>
    <xf numFmtId="4" fontId="1" fillId="3" borderId="0" xfId="0" applyNumberFormat="1" applyFont="1" applyFill="1" applyAlignment="1">
      <alignment horizontal="center"/>
    </xf>
    <xf numFmtId="10" fontId="1" fillId="3" borderId="5" xfId="0" applyNumberFormat="1" applyFont="1" applyFill="1" applyBorder="1" applyAlignment="1">
      <alignment horizontal="center"/>
    </xf>
    <xf numFmtId="9" fontId="1" fillId="3" borderId="5" xfId="0" applyNumberFormat="1" applyFont="1" applyFill="1" applyBorder="1" applyAlignment="1">
      <alignment horizontal="center"/>
    </xf>
    <xf numFmtId="0" fontId="6" fillId="0" borderId="0" xfId="0" applyFont="1"/>
    <xf numFmtId="0" fontId="2" fillId="0" borderId="0" xfId="0" applyFont="1" applyAlignment="1">
      <alignment horizontal="left"/>
    </xf>
    <xf numFmtId="0" fontId="2" fillId="0" borderId="0" xfId="0" applyFont="1" applyAlignment="1">
      <alignment horizontal="center"/>
    </xf>
    <xf numFmtId="0" fontId="10" fillId="0" borderId="0" xfId="0" applyFont="1"/>
    <xf numFmtId="0" fontId="10" fillId="0" borderId="2" xfId="0" applyFont="1" applyBorder="1"/>
    <xf numFmtId="0" fontId="4" fillId="0" borderId="2" xfId="0" applyFont="1" applyBorder="1" applyAlignment="1">
      <alignment horizontal="center"/>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6D7A8"/>
      <rgbColor rgb="FF808080"/>
      <rgbColor rgb="FF9999FF"/>
      <rgbColor rgb="FF993366"/>
      <rgbColor rgb="FFF3F3F3"/>
      <rgbColor rgb="FFF2F2F2"/>
      <rgbColor rgb="FF660066"/>
      <rgbColor rgb="FFE06666"/>
      <rgbColor rgb="FF0066CC"/>
      <rgbColor rgb="FFCFE2F3"/>
      <rgbColor rgb="FF000080"/>
      <rgbColor rgb="FFFF00FF"/>
      <rgbColor rgb="FFFFFF00"/>
      <rgbColor rgb="FF00FFFF"/>
      <rgbColor rgb="FF800080"/>
      <rgbColor rgb="FF800000"/>
      <rgbColor rgb="FF008080"/>
      <rgbColor rgb="FF0000FF"/>
      <rgbColor rgb="FF00CCFF"/>
      <rgbColor rgb="FFD9D9D9"/>
      <rgbColor rgb="FFD3F1DB"/>
      <rgbColor rgb="FFFFFF99"/>
      <rgbColor rgb="FF99CCFF"/>
      <rgbColor rgb="FFFF99CC"/>
      <rgbColor rgb="FFD5A6BD"/>
      <rgbColor rgb="FFFFE599"/>
      <rgbColor rgb="FF3366FF"/>
      <rgbColor rgb="FF33CCCC"/>
      <rgbColor rgb="FF99CC00"/>
      <rgbColor rgb="FFF1C232"/>
      <rgbColor rgb="FFE69138"/>
      <rgbColor rgb="FFFF6600"/>
      <rgbColor rgb="FF666699"/>
      <rgbColor rgb="FF969696"/>
      <rgbColor rgb="FF003366"/>
      <rgbColor rgb="FF6AA84F"/>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417C4-33BA-4F5C-AE0F-48B1014FE97C}">
  <sheetPr>
    <pageSetUpPr fitToPage="1"/>
  </sheetPr>
  <dimension ref="A1:K32"/>
  <sheetViews>
    <sheetView tabSelected="1" workbookViewId="0">
      <selection activeCell="A11" sqref="A11"/>
    </sheetView>
  </sheetViews>
  <sheetFormatPr baseColWidth="10" defaultColWidth="14.42578125" defaultRowHeight="12.75" x14ac:dyDescent="0.2"/>
  <cols>
    <col min="1" max="1" width="35.140625" customWidth="1"/>
    <col min="2" max="2" width="13.42578125" customWidth="1"/>
    <col min="3" max="3" width="11.42578125" customWidth="1"/>
    <col min="4" max="4" width="12.140625" customWidth="1"/>
    <col min="5" max="5" width="11.7109375" customWidth="1"/>
    <col min="6" max="6" width="9" customWidth="1"/>
    <col min="7" max="7" width="11.42578125" customWidth="1"/>
    <col min="8" max="8" width="11" customWidth="1"/>
    <col min="9" max="9" width="9" customWidth="1"/>
    <col min="10" max="10" width="15.140625" customWidth="1"/>
    <col min="11" max="11" width="13.42578125" customWidth="1"/>
  </cols>
  <sheetData>
    <row r="1" spans="1:11" ht="15.75" thickBot="1" x14ac:dyDescent="0.3">
      <c r="A1" s="25" t="s">
        <v>92</v>
      </c>
      <c r="B1" s="1"/>
      <c r="C1" s="1"/>
      <c r="D1" s="1"/>
    </row>
    <row r="2" spans="1:11" ht="15.75" thickBot="1" x14ac:dyDescent="0.3">
      <c r="A2" s="2"/>
      <c r="B2" s="3"/>
      <c r="C2" s="3"/>
      <c r="D2" s="3"/>
      <c r="E2" s="4"/>
      <c r="F2" s="4"/>
      <c r="G2" s="4"/>
      <c r="H2" s="4"/>
      <c r="I2" s="4"/>
      <c r="J2" s="4"/>
      <c r="K2" s="4"/>
    </row>
    <row r="3" spans="1:11" ht="15" x14ac:dyDescent="0.25">
      <c r="B3" s="5" t="s">
        <v>1</v>
      </c>
      <c r="C3" s="5" t="s">
        <v>2</v>
      </c>
      <c r="D3" s="5" t="s">
        <v>3</v>
      </c>
      <c r="E3" s="5" t="s">
        <v>4</v>
      </c>
      <c r="F3" s="5" t="s">
        <v>5</v>
      </c>
      <c r="G3" s="5" t="s">
        <v>6</v>
      </c>
      <c r="H3" s="5" t="s">
        <v>7</v>
      </c>
      <c r="I3" s="5" t="s">
        <v>8</v>
      </c>
      <c r="J3" s="5" t="s">
        <v>9</v>
      </c>
      <c r="K3" s="5" t="s">
        <v>0</v>
      </c>
    </row>
    <row r="4" spans="1:11" ht="21" customHeight="1" x14ac:dyDescent="0.25">
      <c r="A4" s="6" t="s">
        <v>71</v>
      </c>
      <c r="B4" s="21">
        <v>317.95</v>
      </c>
      <c r="C4" s="21">
        <v>177.17</v>
      </c>
      <c r="D4" s="21">
        <v>176.73</v>
      </c>
      <c r="E4" s="22">
        <v>174.24</v>
      </c>
      <c r="F4" s="21">
        <v>129.24</v>
      </c>
      <c r="G4" s="21">
        <v>125.97</v>
      </c>
      <c r="H4" s="21">
        <v>80.959999999999994</v>
      </c>
      <c r="I4" s="21">
        <v>22.26</v>
      </c>
      <c r="J4" s="21">
        <v>161.16999999999999</v>
      </c>
      <c r="K4" s="21">
        <f>SUM(B4:J4)</f>
        <v>1365.69</v>
      </c>
    </row>
    <row r="5" spans="1:11" ht="15.75" customHeight="1" x14ac:dyDescent="0.25">
      <c r="A5" s="6" t="s">
        <v>72</v>
      </c>
      <c r="B5" s="23">
        <f t="shared" ref="B5:J5" si="0">B4/$K4</f>
        <v>0.2328127173809576</v>
      </c>
      <c r="C5" s="23">
        <f t="shared" si="0"/>
        <v>0.12972929434937649</v>
      </c>
      <c r="D5" s="23">
        <f t="shared" si="0"/>
        <v>0.12940711288799067</v>
      </c>
      <c r="E5" s="23">
        <f t="shared" si="0"/>
        <v>0.12758385870878458</v>
      </c>
      <c r="F5" s="23">
        <f t="shared" si="0"/>
        <v>9.4633481976143935E-2</v>
      </c>
      <c r="G5" s="23">
        <f t="shared" si="0"/>
        <v>9.2239087933572037E-2</v>
      </c>
      <c r="H5" s="23">
        <f t="shared" si="0"/>
        <v>5.9281388894990801E-2</v>
      </c>
      <c r="I5" s="23">
        <f t="shared" si="0"/>
        <v>1.629945302374624E-2</v>
      </c>
      <c r="J5" s="23">
        <f t="shared" si="0"/>
        <v>0.1180136048444376</v>
      </c>
      <c r="K5" s="24">
        <f>SUM(B5:J5)</f>
        <v>0.99999999999999989</v>
      </c>
    </row>
    <row r="6" spans="1:11" ht="23.25" customHeight="1" x14ac:dyDescent="0.25">
      <c r="A6" s="26" t="s">
        <v>73</v>
      </c>
      <c r="B6" s="7">
        <v>6812</v>
      </c>
      <c r="C6" s="7">
        <v>4139</v>
      </c>
      <c r="D6" s="7">
        <v>4227</v>
      </c>
      <c r="E6" s="7">
        <v>4005</v>
      </c>
      <c r="F6" s="7">
        <v>3226</v>
      </c>
      <c r="G6" s="7">
        <v>3018</v>
      </c>
      <c r="H6" s="7">
        <v>1904</v>
      </c>
      <c r="I6" s="7">
        <v>513</v>
      </c>
      <c r="J6" s="7">
        <v>5431</v>
      </c>
      <c r="K6" s="7">
        <f>SUM(B6:J6)</f>
        <v>33275</v>
      </c>
    </row>
    <row r="7" spans="1:11" ht="15.75" customHeight="1" x14ac:dyDescent="0.25">
      <c r="A7" s="8" t="s">
        <v>74</v>
      </c>
      <c r="B7" s="9">
        <f t="shared" ref="B7:J7" si="1">B6/$K6</f>
        <v>0.20471825694966192</v>
      </c>
      <c r="C7" s="9">
        <f t="shared" si="1"/>
        <v>0.12438767843726521</v>
      </c>
      <c r="D7" s="9">
        <f t="shared" si="1"/>
        <v>0.12703230653643877</v>
      </c>
      <c r="E7" s="9">
        <f t="shared" si="1"/>
        <v>0.12036063110443276</v>
      </c>
      <c r="F7" s="9">
        <f t="shared" si="1"/>
        <v>9.6949661908339591E-2</v>
      </c>
      <c r="G7" s="9">
        <f t="shared" si="1"/>
        <v>9.0698722764838466E-2</v>
      </c>
      <c r="H7" s="9">
        <f t="shared" si="1"/>
        <v>5.7220135236664159E-2</v>
      </c>
      <c r="I7" s="9">
        <f t="shared" si="1"/>
        <v>1.5416979714500376E-2</v>
      </c>
      <c r="J7" s="9">
        <f t="shared" si="1"/>
        <v>0.16321562734785874</v>
      </c>
      <c r="K7" s="9">
        <f>SUM(B7:J7)</f>
        <v>1</v>
      </c>
    </row>
    <row r="8" spans="1:11" ht="12" customHeight="1" x14ac:dyDescent="0.25">
      <c r="A8" s="8"/>
      <c r="B8" s="10"/>
      <c r="C8" s="10"/>
      <c r="D8" s="10"/>
      <c r="E8" s="10"/>
      <c r="F8" s="10"/>
      <c r="G8" s="10"/>
      <c r="H8" s="10"/>
      <c r="I8" s="10"/>
      <c r="J8" s="10"/>
      <c r="K8" s="10"/>
    </row>
    <row r="9" spans="1:11" ht="15" customHeight="1" x14ac:dyDescent="0.25">
      <c r="A9" s="8" t="s">
        <v>76</v>
      </c>
      <c r="B9" s="10" t="s">
        <v>10</v>
      </c>
      <c r="C9" s="10" t="s">
        <v>11</v>
      </c>
      <c r="D9" s="10" t="s">
        <v>12</v>
      </c>
      <c r="E9" s="10" t="s">
        <v>13</v>
      </c>
      <c r="F9" s="10" t="s">
        <v>14</v>
      </c>
      <c r="G9" s="10" t="s">
        <v>15</v>
      </c>
      <c r="H9" s="10" t="s">
        <v>16</v>
      </c>
      <c r="I9" s="10" t="s">
        <v>17</v>
      </c>
      <c r="J9" s="10" t="s">
        <v>18</v>
      </c>
      <c r="K9" s="10" t="s">
        <v>19</v>
      </c>
    </row>
    <row r="10" spans="1:11" ht="17.25" customHeight="1" x14ac:dyDescent="0.25">
      <c r="A10" s="8" t="s">
        <v>93</v>
      </c>
      <c r="B10" s="9">
        <f>26/570</f>
        <v>4.5614035087719301E-2</v>
      </c>
      <c r="C10" s="9">
        <f>62/570</f>
        <v>0.10877192982456141</v>
      </c>
      <c r="D10" s="9">
        <f>46/570</f>
        <v>8.0701754385964913E-2</v>
      </c>
      <c r="E10" s="9">
        <f t="shared" ref="E10:F10" si="2">32/570</f>
        <v>5.6140350877192984E-2</v>
      </c>
      <c r="F10" s="9">
        <f t="shared" si="2"/>
        <v>5.6140350877192984E-2</v>
      </c>
      <c r="G10" s="9">
        <f>50/570</f>
        <v>8.771929824561403E-2</v>
      </c>
      <c r="H10" s="9">
        <f>25/570</f>
        <v>4.3859649122807015E-2</v>
      </c>
      <c r="I10" s="9">
        <f>20/570</f>
        <v>3.5087719298245612E-2</v>
      </c>
      <c r="J10" s="9">
        <f>277/570</f>
        <v>0.48596491228070177</v>
      </c>
      <c r="K10" s="11">
        <f>SUM(B10:J10)</f>
        <v>1</v>
      </c>
    </row>
    <row r="11" spans="1:11" ht="16.5" customHeight="1" x14ac:dyDescent="0.25">
      <c r="A11" s="28" t="s">
        <v>20</v>
      </c>
      <c r="B11" s="10" t="s">
        <v>21</v>
      </c>
      <c r="C11" s="10" t="s">
        <v>22</v>
      </c>
      <c r="D11" s="10" t="s">
        <v>23</v>
      </c>
      <c r="E11" s="10" t="s">
        <v>24</v>
      </c>
      <c r="F11" s="10" t="s">
        <v>25</v>
      </c>
      <c r="G11" s="10" t="s">
        <v>26</v>
      </c>
      <c r="H11" s="27" t="s">
        <v>79</v>
      </c>
      <c r="I11" s="10" t="s">
        <v>27</v>
      </c>
      <c r="J11" s="10" t="s">
        <v>28</v>
      </c>
      <c r="K11" s="27" t="s">
        <v>80</v>
      </c>
    </row>
    <row r="12" spans="1:11" ht="15" x14ac:dyDescent="0.25">
      <c r="A12" s="28" t="s">
        <v>29</v>
      </c>
      <c r="B12" s="10" t="s">
        <v>30</v>
      </c>
      <c r="C12" s="10" t="s">
        <v>31</v>
      </c>
      <c r="D12" s="10" t="s">
        <v>32</v>
      </c>
      <c r="E12" s="10" t="s">
        <v>33</v>
      </c>
      <c r="F12" s="10" t="s">
        <v>34</v>
      </c>
      <c r="G12" s="10" t="s">
        <v>35</v>
      </c>
      <c r="H12" s="10" t="s">
        <v>36</v>
      </c>
      <c r="I12" s="10" t="s">
        <v>37</v>
      </c>
      <c r="J12" s="10" t="s">
        <v>38</v>
      </c>
      <c r="K12" s="10" t="s">
        <v>39</v>
      </c>
    </row>
    <row r="13" spans="1:11" ht="15" x14ac:dyDescent="0.25">
      <c r="A13" s="29" t="s">
        <v>40</v>
      </c>
      <c r="B13" s="30" t="s">
        <v>41</v>
      </c>
      <c r="C13" s="30" t="s">
        <v>42</v>
      </c>
      <c r="D13" s="30" t="s">
        <v>43</v>
      </c>
      <c r="E13" s="30" t="s">
        <v>42</v>
      </c>
      <c r="F13" s="30" t="s">
        <v>42</v>
      </c>
      <c r="G13" s="30" t="s">
        <v>43</v>
      </c>
      <c r="H13" s="30" t="s">
        <v>44</v>
      </c>
      <c r="I13" s="30" t="s">
        <v>45</v>
      </c>
      <c r="J13" s="30" t="s">
        <v>43</v>
      </c>
      <c r="K13" s="30" t="s">
        <v>46</v>
      </c>
    </row>
    <row r="14" spans="1:11" x14ac:dyDescent="0.2">
      <c r="D14" s="12"/>
      <c r="E14" s="12"/>
      <c r="F14" s="12"/>
      <c r="G14" s="12"/>
      <c r="H14" s="12"/>
      <c r="I14" s="12"/>
      <c r="J14" s="12"/>
      <c r="K14" s="12"/>
    </row>
    <row r="15" spans="1:11" ht="19.5" customHeight="1" x14ac:dyDescent="0.25">
      <c r="A15" s="6" t="s">
        <v>82</v>
      </c>
      <c r="B15" s="13">
        <v>0</v>
      </c>
      <c r="C15" s="13">
        <v>3</v>
      </c>
      <c r="D15" s="13">
        <v>3</v>
      </c>
      <c r="E15" s="13">
        <v>2</v>
      </c>
      <c r="F15" s="13">
        <v>1</v>
      </c>
      <c r="G15" s="13">
        <v>1</v>
      </c>
      <c r="H15" s="13">
        <v>2</v>
      </c>
      <c r="I15" s="13">
        <v>1</v>
      </c>
      <c r="J15" s="13">
        <v>4</v>
      </c>
      <c r="K15" s="13">
        <v>17</v>
      </c>
    </row>
    <row r="16" spans="1:11" ht="18.75" customHeight="1" x14ac:dyDescent="0.25">
      <c r="A16" s="6" t="s">
        <v>83</v>
      </c>
      <c r="B16" s="13" t="s">
        <v>47</v>
      </c>
      <c r="C16" s="13" t="s">
        <v>48</v>
      </c>
      <c r="D16" s="13" t="s">
        <v>49</v>
      </c>
      <c r="E16" s="13" t="s">
        <v>50</v>
      </c>
      <c r="F16" s="13" t="s">
        <v>51</v>
      </c>
      <c r="G16" s="13" t="s">
        <v>52</v>
      </c>
      <c r="H16" s="13" t="s">
        <v>53</v>
      </c>
      <c r="I16" s="13" t="s">
        <v>54</v>
      </c>
      <c r="J16" s="13" t="s">
        <v>55</v>
      </c>
      <c r="K16" s="13" t="s">
        <v>86</v>
      </c>
    </row>
    <row r="17" spans="1:11" ht="18" x14ac:dyDescent="0.35">
      <c r="A17" s="6" t="s">
        <v>56</v>
      </c>
      <c r="B17" s="13" t="s">
        <v>57</v>
      </c>
      <c r="C17" s="13">
        <v>0.75700000000000001</v>
      </c>
      <c r="D17" s="13">
        <v>0.84399999999999997</v>
      </c>
      <c r="E17" s="13">
        <v>0.98199999999999998</v>
      </c>
      <c r="F17" s="13">
        <v>0.41799999999999998</v>
      </c>
      <c r="G17" s="13">
        <v>0.46200000000000002</v>
      </c>
      <c r="H17" s="13">
        <v>0.61599999999999999</v>
      </c>
      <c r="I17" s="13" t="s">
        <v>57</v>
      </c>
      <c r="J17" s="13">
        <v>0.70399999999999996</v>
      </c>
      <c r="K17" s="13">
        <v>0.76900000000000002</v>
      </c>
    </row>
    <row r="18" spans="1:11" ht="15" x14ac:dyDescent="0.25">
      <c r="A18" s="14" t="s">
        <v>58</v>
      </c>
      <c r="B18" s="14"/>
      <c r="C18" s="15" t="s">
        <v>59</v>
      </c>
      <c r="D18" s="15" t="s">
        <v>59</v>
      </c>
      <c r="E18" s="15" t="s">
        <v>60</v>
      </c>
      <c r="F18" s="15" t="s">
        <v>59</v>
      </c>
      <c r="G18" s="15" t="s">
        <v>59</v>
      </c>
      <c r="H18" s="15" t="s">
        <v>60</v>
      </c>
      <c r="I18" s="15"/>
      <c r="J18" s="15" t="s">
        <v>59</v>
      </c>
      <c r="K18" s="15" t="s">
        <v>59</v>
      </c>
    </row>
    <row r="19" spans="1:11" ht="29.25" customHeight="1" x14ac:dyDescent="0.25">
      <c r="A19" s="6" t="s">
        <v>85</v>
      </c>
      <c r="B19" s="13">
        <v>2</v>
      </c>
      <c r="C19" s="13">
        <v>7</v>
      </c>
      <c r="D19" s="13">
        <v>5</v>
      </c>
      <c r="E19" s="13">
        <v>2</v>
      </c>
      <c r="F19" s="13">
        <v>1</v>
      </c>
      <c r="G19" s="13">
        <v>5</v>
      </c>
      <c r="H19" s="13">
        <v>1</v>
      </c>
      <c r="I19" s="13">
        <v>2</v>
      </c>
      <c r="J19" s="13">
        <v>41</v>
      </c>
      <c r="K19" s="13">
        <f>SUM(B19:J19)</f>
        <v>66</v>
      </c>
    </row>
    <row r="20" spans="1:11" ht="17.25" x14ac:dyDescent="0.25">
      <c r="A20" s="6" t="s">
        <v>90</v>
      </c>
      <c r="B20" s="13" t="s">
        <v>61</v>
      </c>
      <c r="C20" s="13" t="s">
        <v>62</v>
      </c>
      <c r="D20" s="13" t="s">
        <v>63</v>
      </c>
      <c r="E20" s="13" t="s">
        <v>64</v>
      </c>
      <c r="F20" s="13" t="s">
        <v>65</v>
      </c>
      <c r="G20" s="13" t="s">
        <v>66</v>
      </c>
      <c r="H20" s="13" t="s">
        <v>67</v>
      </c>
      <c r="I20" s="13" t="s">
        <v>68</v>
      </c>
      <c r="J20" s="13" t="s">
        <v>69</v>
      </c>
      <c r="K20" s="13" t="s">
        <v>87</v>
      </c>
    </row>
    <row r="21" spans="1:11" ht="18" x14ac:dyDescent="0.35">
      <c r="A21" s="6" t="s">
        <v>56</v>
      </c>
      <c r="B21" s="13" t="s">
        <v>57</v>
      </c>
      <c r="C21" s="16">
        <v>0.57899999999999996</v>
      </c>
      <c r="D21" s="13">
        <v>0.42799999999999999</v>
      </c>
      <c r="E21" s="13">
        <v>0.84699999999999998</v>
      </c>
      <c r="F21" s="13">
        <v>0.89400000000000002</v>
      </c>
      <c r="G21" s="13">
        <v>0.68700000000000006</v>
      </c>
      <c r="H21" s="17">
        <v>0.69</v>
      </c>
      <c r="I21" s="17">
        <v>0.53</v>
      </c>
      <c r="J21" s="13">
        <v>0.67900000000000005</v>
      </c>
      <c r="K21" s="17">
        <v>0.67</v>
      </c>
    </row>
    <row r="22" spans="1:11" ht="15" x14ac:dyDescent="0.25">
      <c r="A22" s="14" t="s">
        <v>58</v>
      </c>
      <c r="B22" s="14"/>
      <c r="C22" s="18" t="s">
        <v>59</v>
      </c>
      <c r="D22" s="19" t="s">
        <v>59</v>
      </c>
      <c r="E22" s="18" t="s">
        <v>59</v>
      </c>
      <c r="F22" s="19" t="s">
        <v>70</v>
      </c>
      <c r="G22" s="18" t="s">
        <v>59</v>
      </c>
      <c r="H22" s="19" t="s">
        <v>70</v>
      </c>
      <c r="I22" s="18" t="s">
        <v>59</v>
      </c>
      <c r="J22" s="18" t="s">
        <v>59</v>
      </c>
      <c r="K22" s="18" t="s">
        <v>59</v>
      </c>
    </row>
    <row r="23" spans="1:11" ht="15" x14ac:dyDescent="0.25">
      <c r="C23" s="20"/>
      <c r="D23" s="13"/>
      <c r="E23" s="20"/>
      <c r="F23" s="13"/>
      <c r="G23" s="20"/>
      <c r="H23" s="13"/>
      <c r="I23" s="20"/>
      <c r="J23" s="20"/>
      <c r="K23" s="20"/>
    </row>
    <row r="24" spans="1:11" ht="17.25" x14ac:dyDescent="0.25">
      <c r="A24" s="8" t="s">
        <v>75</v>
      </c>
    </row>
    <row r="25" spans="1:11" ht="17.25" x14ac:dyDescent="0.25">
      <c r="A25" s="8" t="s">
        <v>77</v>
      </c>
    </row>
    <row r="26" spans="1:11" ht="17.25" x14ac:dyDescent="0.25">
      <c r="A26" s="8" t="s">
        <v>78</v>
      </c>
    </row>
    <row r="27" spans="1:11" ht="17.25" x14ac:dyDescent="0.25">
      <c r="A27" s="8" t="s">
        <v>81</v>
      </c>
    </row>
    <row r="28" spans="1:11" ht="17.25" x14ac:dyDescent="0.25">
      <c r="A28" s="8" t="s">
        <v>84</v>
      </c>
    </row>
    <row r="29" spans="1:11" ht="17.25" x14ac:dyDescent="0.25">
      <c r="A29" s="8" t="s">
        <v>88</v>
      </c>
    </row>
    <row r="30" spans="1:11" ht="17.25" x14ac:dyDescent="0.25">
      <c r="A30" s="8" t="s">
        <v>89</v>
      </c>
    </row>
    <row r="31" spans="1:11" ht="15" x14ac:dyDescent="0.25">
      <c r="A31" s="8" t="s">
        <v>91</v>
      </c>
    </row>
    <row r="32" spans="1:11" ht="15" x14ac:dyDescent="0.25">
      <c r="A32" s="8"/>
    </row>
  </sheetData>
  <pageMargins left="0.70866141732283472" right="0.70866141732283472" top="0.74803149606299213" bottom="0.74803149606299213"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Table 3</vt:lpstr>
      <vt:lpstr>'Table 3'!Área_de_impresión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JulioPC</dc:creator>
  <dc:description/>
  <cp:lastModifiedBy>JulioPC</cp:lastModifiedBy>
  <cp:revision>2</cp:revision>
  <cp:lastPrinted>2021-04-08T08:23:35Z</cp:lastPrinted>
  <dcterms:created xsi:type="dcterms:W3CDTF">2021-03-29T08:38:41Z</dcterms:created>
  <dcterms:modified xsi:type="dcterms:W3CDTF">2021-04-09T13:08:28Z</dcterms:modified>
  <dc:language>es-ES</dc:language>
</cp:coreProperties>
</file>